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68" i="1" l="1"/>
  <c r="C27" i="1"/>
  <c r="D10" i="1"/>
  <c r="E10" i="1"/>
  <c r="C10" i="1"/>
  <c r="E68" i="1"/>
  <c r="D68" i="1"/>
  <c r="D27" i="1"/>
  <c r="E27" i="1"/>
  <c r="C60" i="1"/>
  <c r="D60" i="1"/>
  <c r="E60" i="1"/>
  <c r="F60" i="1"/>
  <c r="F22" i="1"/>
  <c r="C52" i="1"/>
  <c r="D52" i="1"/>
  <c r="E52" i="1"/>
  <c r="D56" i="1"/>
  <c r="E56" i="1"/>
  <c r="C56" i="1"/>
  <c r="D49" i="1"/>
  <c r="E49" i="1"/>
  <c r="E44" i="1" s="1"/>
  <c r="C49" i="1"/>
  <c r="D8" i="1"/>
  <c r="E8" i="1"/>
  <c r="E7" i="1" s="1"/>
  <c r="C8" i="1"/>
  <c r="C7" i="1" l="1"/>
  <c r="D44" i="1"/>
  <c r="D23" i="1" s="1"/>
  <c r="D22" i="1" s="1"/>
  <c r="C44" i="1"/>
  <c r="C23" i="1" s="1"/>
  <c r="C22" i="1" s="1"/>
  <c r="E23" i="1"/>
  <c r="E22" i="1" s="1"/>
  <c r="E84" i="1" s="1"/>
  <c r="D7" i="1"/>
  <c r="D84" i="1" l="1"/>
  <c r="C84" i="1"/>
</calcChain>
</file>

<file path=xl/sharedStrings.xml><?xml version="1.0" encoding="utf-8"?>
<sst xmlns="http://schemas.openxmlformats.org/spreadsheetml/2006/main" count="159" uniqueCount="158">
  <si>
    <t>Наименование доходов</t>
  </si>
  <si>
    <t>2022 год</t>
  </si>
  <si>
    <t>2024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</si>
  <si>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</si>
  <si>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</si>
  <si>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</si>
  <si>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</si>
  <si>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</si>
  <si>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1 06 00000 00 0000 000</t>
  </si>
  <si>
    <t>2 02 00000 00 0000 000</t>
  </si>
  <si>
    <t>2023 год</t>
  </si>
  <si>
    <t xml:space="preserve">(тыс.рублей)                                                                                                                                                                               </t>
  </si>
  <si>
    <t>1 05 00000 00 0000 000</t>
  </si>
  <si>
    <t>1 05 03000 01 0000 110</t>
  </si>
  <si>
    <t>Единый сельскохозяйственный налог</t>
  </si>
  <si>
    <t>1 11 00000 00 0000 000</t>
  </si>
  <si>
    <t>1 14 00000 00 0000 000</t>
  </si>
  <si>
    <t>Доходы от продажи материальных и нематериальных активов</t>
  </si>
  <si>
    <t>Код классификации</t>
  </si>
  <si>
    <t>Налог на доходы физических лиц</t>
  </si>
  <si>
    <t>Налоги на совокупный доход</t>
  </si>
  <si>
    <t>Транспортный налог</t>
  </si>
  <si>
    <t>1 08 00000 00 0000 000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</si>
  <si>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</si>
  <si>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</si>
  <si>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</si>
  <si>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</si>
  <si>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</si>
  <si>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</si>
  <si>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</si>
  <si>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</si>
  <si>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2 02 15001 05 0000 150</t>
  </si>
  <si>
    <t>Дотация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</si>
  <si>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</si>
  <si>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Дотация бюджетам муниципальных районов области на поддержку мер по обеспечению сбалансированности бюджетов</t>
  </si>
  <si>
    <t>2 02 20000 00 0000 150</t>
  </si>
  <si>
    <t>Субсидии бюджетам субъектов РФ и муниципальных образований (межбюджетные субсидии)</t>
  </si>
  <si>
    <t>202 29999 05 0078 150</t>
  </si>
  <si>
    <t>Субсидии бюджетам муниципальных районов области  на сохранение достигнутых показателей повышения оплаты труда отдельных категорий работников бюджетной сферы.</t>
  </si>
  <si>
    <t>202 29999 05 0086 150</t>
  </si>
  <si>
    <t>Субсидии бюджетам муниципальных районов области на проведение капитального и текущего ремонтов муниципальных образовательных организаций</t>
  </si>
  <si>
    <t>2 02 30000 00 0000 150</t>
  </si>
  <si>
    <t>Субвенции бюджетам субъектов РФ муниципальных образований</t>
  </si>
  <si>
    <t>2 02 30024 05 0001 150</t>
  </si>
  <si>
    <t>Субвенции бюджетам муниципальных районов области на финансовое обеспечение образовательной деятельности муниципальных общеобразовательных учреждений</t>
  </si>
  <si>
    <t>2 02 30024 05 0003 150</t>
  </si>
  <si>
    <t>Субвенция бюджетам муниципальных районов области на 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</si>
  <si>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>2 02 30024 05 0007 150</t>
  </si>
  <si>
    <t>2 02 30024 05 0008 150</t>
  </si>
  <si>
    <t>Субвенция бюджетам муниципальных районов области на осуществление органами местного самоуправления государственных полномочий по образованию и обеспечение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</si>
  <si>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2 02 30024 05 0009 150</t>
  </si>
  <si>
    <t>2 02 30024 05 0038 150</t>
  </si>
  <si>
    <t>158,0</t>
  </si>
  <si>
    <t>2 02 30024 05 0010 150</t>
  </si>
  <si>
    <t>- организации предоставления гражданам субсидий на оплату жилого помещения и коммунальных услуг</t>
  </si>
  <si>
    <t>2 02 30024 05 0016 150</t>
  </si>
  <si>
    <t>- предоставлению гражданам субсидий на оплату жилого помещения и коммунальных услуг</t>
  </si>
  <si>
    <t>2 02 30024 05 0011 150</t>
  </si>
  <si>
    <t>Субвенция бюджетам муниципальных районов области на осуществление органами местного самоуправления отдельных государственных полномочий по осуществлению деятельности по осуществлению деятельности по опеке и попечительству в отношении совершеннолетних граждан</t>
  </si>
  <si>
    <t>2 02 30024 05 0012 150</t>
  </si>
  <si>
    <t>144,2</t>
  </si>
  <si>
    <t>2 02 30024 05 0014 150</t>
  </si>
  <si>
    <t>2 02 30024 05 0015 150</t>
  </si>
  <si>
    <t>Субвенция бюджетам муниципальных районов области на осуществление органами местного самоуправления отдельных государственных полномочий по государственному управлению охраной труда</t>
  </si>
  <si>
    <t>2 02 30024 05 0027 150</t>
  </si>
  <si>
    <t>2 02 30024 05 0028 150</t>
  </si>
  <si>
    <t>2 02 30024 05 0029 150</t>
  </si>
  <si>
    <t>2 02 30024 05 0037 150</t>
  </si>
  <si>
    <t>Субвенции бюджетам муниципальных районов области на финансовое обеспечение образовательной деятельности муниципальных дошкольных образовательных организаций</t>
  </si>
  <si>
    <t>2 02 30024 05 0043 150</t>
  </si>
  <si>
    <t>Субвенции бюджетам муниципальных районов области на осуществление органами местного самоуправления отдельных государственных полномочий по организации  проведения мероприятий при осуществлении деятельности по обращению с животными без владельцев</t>
  </si>
  <si>
    <t>2 02 40000 00 0000 150</t>
  </si>
  <si>
    <t>2 02 40014 05 0001 150</t>
  </si>
  <si>
    <t>Межбюджетные трансферты на осуществление полномочий по формированию, исполнению бюджета поселения</t>
  </si>
  <si>
    <t>2 02 40014 05 0002 150</t>
  </si>
  <si>
    <t>Межбюджетные трансферты на осуществление полномочий по организации и осуществлению мероприятий по гражданской обороне, защите населения и территории поселения от чрезвычайных ситуаций природного и техногенного характера</t>
  </si>
  <si>
    <t>2 02 40014 05 0005 150</t>
  </si>
  <si>
    <t>Межбюджетные трансферты на обеспечение мероприятий по капитальному ремонту многоквартирных домов за счет средств, поступивших из бюджета муниципального образования</t>
  </si>
  <si>
    <t>2 02 40014 05 0006 150</t>
  </si>
  <si>
    <t>Межбюджетные трансферты на участие в предупреждении и ликвидации последствий ЧС в границах поселений</t>
  </si>
  <si>
    <t>2 02 40014 05 0007 150</t>
  </si>
  <si>
    <t>Межбюджетные трансферты на создание условий для организации досуга и обеспечения жителей поселений услугами организаций культуры</t>
  </si>
  <si>
    <t>2 02 40014 05 0008 150</t>
  </si>
  <si>
    <t>Межбюджетные трансферты на осуществление мероприятий по обеспечению безопасности людей на водных объектах, охране их жизни и здоровья</t>
  </si>
  <si>
    <t>2 02 49999 05 0015 150</t>
  </si>
  <si>
    <t xml:space="preserve">Межбюджетные трансферты, передаваемые бюджетам муниципальных районов области на размещение социально значимой информации в печатных средствах массовой  информации, учрежденных органами местного самоуправления </t>
  </si>
  <si>
    <t>Межбюджетные трансферты бюджетам муниципальных районов, городских округов и поселений области на осуществление мероприятий в области энергосбережения и повышения энергетической эффективности</t>
  </si>
  <si>
    <t>ВСЕГО</t>
  </si>
  <si>
    <t>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</si>
  <si>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</si>
  <si>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r>
      <rPr>
        <b/>
        <sz val="14"/>
        <color theme="1"/>
        <rFont val="Times New Roman"/>
        <family val="1"/>
        <charset val="204"/>
      </rPr>
      <t>Распределение доходов в бюджет Озинского муниципального района на 2022 год  и на плановый период 2023 и 2024 годов</t>
    </r>
    <r>
      <rPr>
        <b/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
 </t>
    </r>
  </si>
  <si>
    <t>Субвенция бюджетам муниципальных районов области на осуществление органами местного самоуправления государственных полномочий
по организации предоставления и предоставлению гражданам субсидий на оплату жилого помещения и коммунальных услуг
в том числе по:</t>
  </si>
  <si>
    <t>Субвенция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
в том числе:</t>
  </si>
  <si>
    <t>Безвозмездные поступления от других бюджетов бюджетной системы Российской Федерации
в том числе:</t>
  </si>
  <si>
    <t>Иные межбюджетные трансферты
в том числе:</t>
  </si>
  <si>
    <t xml:space="preserve">Субвенция бюджетам муниципальных районов на исполнение государственных полномочий по расчету и предоставлению дотаций бюджетам поселений </t>
  </si>
  <si>
    <t>− на компенсацию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</si>
  <si>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Субвенция бюджетам муниципальных районов области на осуществление органами местного самоуправления государственных полномочий по предоставлению компенсации родительской платы за присмотр и уход за детьми в образовательных организациях, реализующих образовательную программу дошкольного образования
в том числе на:</t>
  </si>
  <si>
    <t>−  организацию предоставления компенсации родительской платы и расходы по оплате услуг почтовой связи и банковских услуг, оказываемых банками, по выплате за присмотр и уход за детьми в образовательных организациях, реализующих образовательную программу дошкольного образования</t>
  </si>
  <si>
    <t>−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</si>
  <si>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−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</si>
  <si>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Субвенция бюджетам муниципальных районов области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образовательную программу дошкольного образования
в том числе на:</t>
  </si>
  <si>
    <t>−  предоставление питания отдельным категориям обучающихся в муниципальных образовательных организациях, реализующих общеобразовательные программы начального общего, основного общего и  среднего общего образования</t>
  </si>
  <si>
    <t>− частичное финансированию расходов на присмотр и уход за детьми дошкольного возраста в муниципальных образовательных организациях, реализующих образовательную программу дошкольного образования</t>
  </si>
  <si>
    <t>−  организацию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частичное финансирование расходов на присмотр и уход за детьми дошкольного возраста в  муниципальных образовательных организациях, реализующих образовательную программу дошкольного образования</t>
  </si>
  <si>
    <t>Иные межбюджетные трансферты, передаваемые бюджетам муниципальных районов области на оснащение и укрепление материально-технической базы образовательных организаций</t>
  </si>
  <si>
    <t>202 29999 05 0087 150</t>
  </si>
  <si>
    <t>Субсидия бюджетам муниципальных районов области на обеспечение условий для создания центров образования цифрового и гуманитарного профилей</t>
  </si>
  <si>
    <t>2 02 35303 05 0000 150</t>
  </si>
  <si>
    <t>Субвенция бюджетам муниципальных районов области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</si>
  <si>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202 29999 05 0108 150</t>
  </si>
  <si>
    <t xml:space="preserve">Субсидия бюджетам муниципальных районов области на 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  </t>
  </si>
  <si>
    <t>202 29999 05 0111 150</t>
  </si>
  <si>
    <t>Субсидия бюджетам муниципальных районов области на обеспечение условий для внедрения  цифровой образовательной среды в общеобразовательных организациях</t>
  </si>
  <si>
    <t>2 02 25169 05 0000 150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</si>
  <si>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</si>
  <si>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2 02 25210 05 0000 150</t>
  </si>
  <si>
    <t>Субсидия бюджетам муниципальных районов на обеспечение образовательных организациях материально-технической базой для внедрения цифровой образовательной среды</t>
  </si>
  <si>
    <t>2 02 25519 05 0000 150</t>
  </si>
  <si>
    <t>Субсидия на поддержку отрасли культуры</t>
  </si>
  <si>
    <t>2 02 25304 05 0000 150</t>
  </si>
  <si>
    <t>Субсидия бюджетам муниципальных районов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</si>
  <si>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2 02 25491 05 0000 150</t>
  </si>
  <si>
    <t>Субсидия бюджетам муниципальных районов области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</si>
  <si>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2 02 25497 05 0000 150</t>
  </si>
  <si>
    <t>Субсидия бюджетам муниципальных районов, городских округов области на обеспечение жильем молодых семей</t>
  </si>
  <si>
    <t>2 02 49999 05 0070 150</t>
  </si>
  <si>
    <t>2 02 49999 05 0067 150</t>
  </si>
  <si>
    <t>2 02 49999 05 0020 150</t>
  </si>
  <si>
    <t>Иные межбюджетные трансферты бюджетам муниципальных районов области на проведение капитального и текущего ремонтов, техническое оснащение муниципальных учреждений культурно-досугового типа</t>
  </si>
  <si>
    <t>2 02 19999 05 0000 150</t>
  </si>
  <si>
    <t>Прочие дотации бюджетам муниципальных районов</t>
  </si>
  <si>
    <t>Субсидии бюджетам муниципальных районов области на реализацию мероприятий по модернизации школьных систем образования</t>
  </si>
  <si>
    <t>2 02 25750 05 0000 150</t>
  </si>
  <si>
    <t>202 29999 05 0120 150</t>
  </si>
  <si>
    <t>2 19 60010 05 0000150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</si>
  <si>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</si>
  <si>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1 17 00000 00 0000 000</t>
  </si>
  <si>
    <t>Прочие неналоговые доходы</t>
  </si>
  <si>
    <t>Субсидии бюджетам муниципальных районов из местных бюджетов</t>
  </si>
  <si>
    <t xml:space="preserve"> 202 29900 05 0000 150
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</si>
  <si>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</si>
  <si>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</si>
  <si>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2 02 49999 05 0006 150</t>
  </si>
  <si>
    <t>Межбюджетные трансферты, передаваемые бюджетам муниципальных районов области за счет резервного фонда Правительства Саратовской области</t>
  </si>
  <si>
    <t>1 05 02000 02 0000 110</t>
  </si>
  <si>
    <t>Единый налог на вмененный доход для отдельных видов деятельности</t>
  </si>
  <si>
    <t>2 19 25097 05 0000150</t>
  </si>
  <si>
    <t>202 29999 05 0123 150</t>
  </si>
  <si>
    <t>Субсидии бюджетам муниципальных районов области на 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Саратовской области</t>
  </si>
  <si>
    <t>2 02 49999 05 0084 150</t>
  </si>
  <si>
    <t>Межбюджетные трансферты, передаваемые бюджетам муниципальных районов области на обновление спортивного оборудования и инвентаря спортивных залов образовательных учреждений области, расположенных в сельской местности,  для  реализации  рабочей  программы  учебного  предмета "Физическая культура"</t>
  </si>
  <si>
    <t>Субсидии бюджетам муниципальных районов области на обеспечение условий для реализации мероприятий по модернизации школьных систем образования</t>
  </si>
  <si>
    <t>2 02 25599 05 0000 150</t>
  </si>
  <si>
    <t>Субсидии бюджетам муниципальных райнов области на подготовку проектов межевания земельных участков и на проведение кадастровых работ</t>
  </si>
  <si>
    <t>Межбюджетные трансферты, передаваемые бюджетам муниципальных районов 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</si>
  <si>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2 02 45179 05 0000 150</t>
  </si>
  <si>
    <t xml:space="preserve">Приложение 1 к решению
районного Собрания Озинского
муниципального района 
Саратовской области                                     от 19 декабря 2022 года № 107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</si>
</sst>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1" fillId="0" borderId="0"/>
  </cellStyleXfs>
  <cellXfs count="7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3" fillId="0" borderId="2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0" fontId="3" fillId="0" borderId="5" xfId="0" applyFont="1" applyBorder="1" applyAlignment="1" applyProtection="1">
      <alignment horizontal="center" vertical="top" wrapText="1"/>
      <protection locked="0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distributed" wrapText="1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distributed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distributed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distributed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distributed" wrapText="1"/>
    </xf>
    <xf numFmtId="0" fontId="6" fillId="0" borderId="4" xfId="0" applyFont="1" applyBorder="1" applyAlignment="1">
      <alignment horizontal="left" vertical="distributed" wrapText="1"/>
    </xf>
    <xf numFmtId="0" fontId="7" fillId="0" borderId="4" xfId="0" applyFont="1" applyBorder="1" applyAlignment="1">
      <alignment horizontal="left" vertical="distributed" wrapText="1"/>
    </xf>
    <xf numFmtId="0" fontId="6" fillId="0" borderId="1" xfId="0" applyFont="1" applyBorder="1" applyAlignment="1">
      <alignment horizontal="center" vertical="top" wrapText="1"/>
    </xf>
    <xf numFmtId="164" fontId="6" fillId="0" borderId="2" xfId="0" applyNumberFormat="1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 vertical="top" wrapText="1"/>
    </xf>
    <xf numFmtId="164" fontId="6" fillId="0" borderId="3" xfId="0" applyNumberFormat="1" applyFont="1" applyBorder="1" applyAlignment="1">
      <alignment horizontal="center" vertical="top" wrapText="1"/>
    </xf>
    <xf numFmtId="164" fontId="6" fillId="0" borderId="4" xfId="0" applyNumberFormat="1" applyFont="1" applyBorder="1" applyAlignment="1">
      <alignment horizontal="center" vertical="top" wrapText="1"/>
    </xf>
    <xf numFmtId="164" fontId="4" fillId="0" borderId="4" xfId="0" applyNumberFormat="1" applyFont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vertical="top" wrapText="1"/>
    </xf>
    <xf numFmtId="164" fontId="4" fillId="2" borderId="4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vertical="top" wrapText="1"/>
    </xf>
    <xf numFmtId="164" fontId="4" fillId="2" borderId="3" xfId="0" applyNumberFormat="1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164" fontId="6" fillId="2" borderId="4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distributed" wrapText="1"/>
    </xf>
    <xf numFmtId="0" fontId="4" fillId="2" borderId="4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2" fillId="0" borderId="7" xfId="2" applyNumberFormat="1" applyFont="1" applyFill="1" applyBorder="1" applyAlignment="1" applyProtection="1">
      <alignment horizontal="left" vertical="top" wrapText="1"/>
      <protection hidden="1"/>
    </xf>
    <xf numFmtId="0" fontId="4" fillId="2" borderId="4" xfId="0" applyFont="1" applyFill="1" applyBorder="1" applyAlignment="1">
      <alignment horizontal="left" vertical="distributed" wrapText="1"/>
    </xf>
    <xf numFmtId="0" fontId="6" fillId="2" borderId="3" xfId="0" applyFont="1" applyFill="1" applyBorder="1" applyAlignment="1" applyProtection="1">
      <alignment horizontal="center" vertical="top" wrapText="1"/>
      <protection locked="0"/>
    </xf>
    <xf numFmtId="0" fontId="6" fillId="2" borderId="4" xfId="0" applyFont="1" applyFill="1" applyBorder="1" applyAlignment="1" applyProtection="1">
      <alignment horizontal="left" vertical="distributed" wrapText="1"/>
      <protection locked="0"/>
    </xf>
    <xf numFmtId="164" fontId="6" fillId="2" borderId="3" xfId="0" applyNumberFormat="1" applyFont="1" applyFill="1" applyBorder="1" applyAlignment="1" applyProtection="1">
      <alignment horizontal="center" vertical="top" wrapText="1"/>
      <protection locked="0"/>
    </xf>
    <xf numFmtId="0" fontId="4" fillId="2" borderId="3" xfId="0" applyFont="1" applyFill="1" applyBorder="1" applyAlignment="1">
      <alignment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left" vertical="distributed" wrapText="1"/>
    </xf>
    <xf numFmtId="164" fontId="6" fillId="2" borderId="3" xfId="0" applyNumberFormat="1" applyFont="1" applyFill="1" applyBorder="1" applyAlignment="1">
      <alignment horizontal="center" vertical="top" wrapText="1"/>
    </xf>
    <xf numFmtId="0" fontId="10" fillId="2" borderId="7" xfId="1" applyNumberFormat="1" applyFont="1" applyFill="1" applyBorder="1" applyAlignment="1" applyProtection="1">
      <alignment horizontal="left" vertical="top" wrapText="1"/>
      <protection hidden="1"/>
    </xf>
    <xf numFmtId="164" fontId="4" fillId="2" borderId="6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vertical="top" wrapText="1"/>
    </xf>
    <xf numFmtId="164" fontId="6" fillId="2" borderId="2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left" vertical="distributed"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3" fillId="0" borderId="0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distributed" wrapText="1"/>
    </xf>
    <xf numFmtId="0" fontId="0" fillId="0" borderId="1" xfId="0" applyFont="1" applyBorder="1" applyAlignment="1">
      <alignment horizontal="left" vertical="distributed"/>
    </xf>
    <xf numFmtId="164" fontId="6" fillId="0" borderId="5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4"/>
  <sheetViews>
    <sheetView tabSelected="1" zoomScale="81" zoomScaleNormal="81" workbookViewId="0">
      <selection activeCell="C76" sqref="C76"/>
    </sheetView>
  </sheetViews>
  <sheetFormatPr defaultRowHeight="14.4" x14ac:dyDescent="0.3"/>
  <cols>
    <col min="1" max="1" width="25.6640625" customWidth="1"/>
    <col min="2" max="2" width="40.88671875" customWidth="1"/>
    <col min="3" max="3" width="11.33203125" customWidth="1"/>
    <col min="4" max="4" width="10.6640625" customWidth="1"/>
    <col min="5" max="5" width="10.88671875" customWidth="1"/>
    <col min="6" max="6" width="2.6640625" hidden="1" customWidth="1"/>
  </cols>
  <sheetData>
    <row r="1" spans="1:6" ht="83.25" customHeight="1" x14ac:dyDescent="0.3">
      <c r="A1" s="1"/>
      <c r="B1" s="2"/>
      <c r="C1" s="61" t="s">
        <v>157</v>
      </c>
      <c r="D1" s="62"/>
      <c r="E1" s="62"/>
      <c r="F1" s="62"/>
    </row>
    <row r="2" spans="1:6" ht="78.75" customHeight="1" x14ac:dyDescent="0.3">
      <c r="A2" s="63" t="s">
        <v>90</v>
      </c>
      <c r="B2" s="63"/>
      <c r="C2" s="63"/>
      <c r="D2" s="63"/>
      <c r="E2" s="63"/>
      <c r="F2" s="63"/>
    </row>
    <row r="3" spans="1:6" ht="15.75" hidden="1" customHeight="1" x14ac:dyDescent="0.3">
      <c r="A3" s="63"/>
      <c r="B3" s="63"/>
      <c r="C3" s="63"/>
      <c r="D3" s="63"/>
      <c r="E3" s="63"/>
      <c r="F3" s="63"/>
    </row>
    <row r="4" spans="1:6" ht="15" thickBot="1" x14ac:dyDescent="0.35">
      <c r="D4" s="4" t="s">
        <v>11</v>
      </c>
      <c r="E4" s="4"/>
    </row>
    <row r="5" spans="1:6" ht="15" thickBot="1" x14ac:dyDescent="0.35">
      <c r="A5" s="6" t="s">
        <v>18</v>
      </c>
      <c r="B5" s="7" t="s">
        <v>0</v>
      </c>
      <c r="C5" s="8" t="s">
        <v>1</v>
      </c>
      <c r="D5" s="8" t="s">
        <v>10</v>
      </c>
      <c r="E5" s="8" t="s">
        <v>2</v>
      </c>
    </row>
    <row r="6" spans="1:6" ht="15" thickBot="1" x14ac:dyDescent="0.35">
      <c r="A6" s="9">
        <v>1</v>
      </c>
      <c r="B6" s="10">
        <v>2</v>
      </c>
      <c r="C6" s="11">
        <v>3</v>
      </c>
      <c r="D6" s="11">
        <v>4</v>
      </c>
      <c r="E6" s="11">
        <v>5</v>
      </c>
    </row>
    <row r="7" spans="1:6" ht="15" thickBot="1" x14ac:dyDescent="0.35">
      <c r="A7" s="9" t="s">
        <v>3</v>
      </c>
      <c r="B7" s="12" t="s">
        <v>4</v>
      </c>
      <c r="C7" s="20">
        <f>C8+C10+C14+C15+C16+C18+C19+C20+C21</f>
        <v>88170.6</v>
      </c>
      <c r="D7" s="20">
        <f t="shared" ref="D7:E7" si="0">D8+D10+D14+D15+D16+D18+D19+D20</f>
        <v>53105.3</v>
      </c>
      <c r="E7" s="20">
        <f t="shared" si="0"/>
        <v>54827.9</v>
      </c>
    </row>
    <row r="8" spans="1:6" ht="15" thickBot="1" x14ac:dyDescent="0.35">
      <c r="A8" s="9" t="s">
        <v>5</v>
      </c>
      <c r="B8" s="12" t="s">
        <v>6</v>
      </c>
      <c r="C8" s="20">
        <f>C9</f>
        <v>29637.9</v>
      </c>
      <c r="D8" s="20">
        <f t="shared" ref="D8:E8" si="1">D9</f>
        <v>30497.8</v>
      </c>
      <c r="E8" s="20">
        <f t="shared" si="1"/>
        <v>31991.8</v>
      </c>
    </row>
    <row r="9" spans="1:6" ht="15" thickBot="1" x14ac:dyDescent="0.35">
      <c r="A9" s="9" t="s">
        <v>7</v>
      </c>
      <c r="B9" s="12" t="s">
        <v>19</v>
      </c>
      <c r="C9" s="21">
        <v>29637.9</v>
      </c>
      <c r="D9" s="21">
        <v>30497.8</v>
      </c>
      <c r="E9" s="21">
        <v>31991.8</v>
      </c>
    </row>
    <row r="10" spans="1:6" ht="15" thickBot="1" x14ac:dyDescent="0.35">
      <c r="A10" s="9" t="s">
        <v>12</v>
      </c>
      <c r="B10" s="12" t="s">
        <v>20</v>
      </c>
      <c r="C10" s="20">
        <f>C11+C12+C13</f>
        <v>3401.2</v>
      </c>
      <c r="D10" s="20">
        <f t="shared" ref="D10:E10" si="2">D11+D12+D13</f>
        <v>3300</v>
      </c>
      <c r="E10" s="20">
        <f t="shared" si="2"/>
        <v>3300</v>
      </c>
    </row>
    <row r="11" spans="1:6" ht="31.8" thickBot="1" x14ac:dyDescent="0.35">
      <c r="A11" s="43" t="s">
        <v>145</v>
      </c>
      <c r="B11" s="44" t="s">
        <v>146</v>
      </c>
      <c r="C11" s="21">
        <v>31.2</v>
      </c>
      <c r="D11" s="20"/>
      <c r="E11" s="20"/>
    </row>
    <row r="12" spans="1:6" ht="15" thickBot="1" x14ac:dyDescent="0.35">
      <c r="A12" s="13" t="s">
        <v>13</v>
      </c>
      <c r="B12" s="14" t="s">
        <v>14</v>
      </c>
      <c r="C12" s="21">
        <v>2570</v>
      </c>
      <c r="D12" s="21">
        <v>2500</v>
      </c>
      <c r="E12" s="21">
        <v>2500</v>
      </c>
    </row>
    <row r="13" spans="1:6" ht="58.5" customHeight="1" thickBot="1" x14ac:dyDescent="0.35">
      <c r="A13" s="15" t="s">
        <v>88</v>
      </c>
      <c r="B13" s="16" t="s">
        <v>89</v>
      </c>
      <c r="C13" s="21">
        <v>800</v>
      </c>
      <c r="D13" s="21">
        <v>800</v>
      </c>
      <c r="E13" s="21">
        <v>800</v>
      </c>
    </row>
    <row r="14" spans="1:6" ht="15" thickBot="1" x14ac:dyDescent="0.35">
      <c r="A14" s="9" t="s">
        <v>8</v>
      </c>
      <c r="B14" s="12" t="s">
        <v>21</v>
      </c>
      <c r="C14" s="20">
        <v>13293.3</v>
      </c>
      <c r="D14" s="20">
        <v>13466</v>
      </c>
      <c r="E14" s="20">
        <v>13643.1</v>
      </c>
    </row>
    <row r="15" spans="1:6" ht="15" thickBot="1" x14ac:dyDescent="0.35">
      <c r="A15" s="9" t="s">
        <v>22</v>
      </c>
      <c r="B15" s="12" t="s">
        <v>23</v>
      </c>
      <c r="C15" s="20">
        <v>1800</v>
      </c>
      <c r="D15" s="20">
        <v>1850</v>
      </c>
      <c r="E15" s="20">
        <v>1900</v>
      </c>
    </row>
    <row r="16" spans="1:6" x14ac:dyDescent="0.3">
      <c r="A16" s="64" t="s">
        <v>15</v>
      </c>
      <c r="B16" s="66" t="s">
        <v>24</v>
      </c>
      <c r="C16" s="68">
        <v>2950</v>
      </c>
      <c r="D16" s="68">
        <v>3100</v>
      </c>
      <c r="E16" s="68">
        <v>3100</v>
      </c>
    </row>
    <row r="17" spans="1:6" ht="28.5" customHeight="1" thickBot="1" x14ac:dyDescent="0.35">
      <c r="A17" s="65"/>
      <c r="B17" s="67"/>
      <c r="C17" s="69"/>
      <c r="D17" s="69"/>
      <c r="E17" s="69"/>
    </row>
    <row r="18" spans="1:6" ht="30" customHeight="1" thickBot="1" x14ac:dyDescent="0.35">
      <c r="A18" s="9" t="s">
        <v>25</v>
      </c>
      <c r="B18" s="12" t="s">
        <v>26</v>
      </c>
      <c r="C18" s="20">
        <v>50.9</v>
      </c>
      <c r="D18" s="20">
        <v>41.5</v>
      </c>
      <c r="E18" s="20">
        <v>43</v>
      </c>
    </row>
    <row r="19" spans="1:6" ht="28.2" thickBot="1" x14ac:dyDescent="0.35">
      <c r="A19" s="9" t="s">
        <v>16</v>
      </c>
      <c r="B19" s="12" t="s">
        <v>17</v>
      </c>
      <c r="C19" s="20">
        <v>36537.300000000003</v>
      </c>
      <c r="D19" s="20">
        <v>350</v>
      </c>
      <c r="E19" s="20">
        <v>350</v>
      </c>
    </row>
    <row r="20" spans="1:6" ht="18" customHeight="1" thickBot="1" x14ac:dyDescent="0.35">
      <c r="A20" s="9" t="s">
        <v>27</v>
      </c>
      <c r="B20" s="12" t="s">
        <v>28</v>
      </c>
      <c r="C20" s="20">
        <v>500</v>
      </c>
      <c r="D20" s="20">
        <v>500</v>
      </c>
      <c r="E20" s="20">
        <v>500</v>
      </c>
    </row>
    <row r="21" spans="1:6" ht="18" hidden="1" customHeight="1" thickBot="1" x14ac:dyDescent="0.35">
      <c r="A21" s="41" t="s">
        <v>137</v>
      </c>
      <c r="B21" s="42" t="s">
        <v>138</v>
      </c>
      <c r="C21" s="20"/>
      <c r="D21" s="20"/>
      <c r="E21" s="20"/>
    </row>
    <row r="22" spans="1:6" ht="16.2" thickBot="1" x14ac:dyDescent="0.35">
      <c r="A22" s="40" t="s">
        <v>29</v>
      </c>
      <c r="B22" s="12" t="s">
        <v>30</v>
      </c>
      <c r="C22" s="20">
        <f>C23+C82+C83</f>
        <v>500773.60000000003</v>
      </c>
      <c r="D22" s="20">
        <f t="shared" ref="D22:F22" si="3">D23</f>
        <v>403044.30000000005</v>
      </c>
      <c r="E22" s="20">
        <f t="shared" si="3"/>
        <v>399597.00000000006</v>
      </c>
      <c r="F22" s="3">
        <f t="shared" si="3"/>
        <v>0</v>
      </c>
    </row>
    <row r="23" spans="1:6" ht="70.5" customHeight="1" thickBot="1" x14ac:dyDescent="0.35">
      <c r="A23" s="6" t="s">
        <v>9</v>
      </c>
      <c r="B23" s="17" t="s">
        <v>93</v>
      </c>
      <c r="C23" s="22">
        <f>C24+C25+C26+C27+C44+C68</f>
        <v>500794.7</v>
      </c>
      <c r="D23" s="22">
        <f>D24+D25+D27+D44+D68</f>
        <v>403044.30000000005</v>
      </c>
      <c r="E23" s="22">
        <f>E24+E25+E27+E44+E68</f>
        <v>399597.00000000006</v>
      </c>
    </row>
    <row r="24" spans="1:6" ht="57.75" customHeight="1" thickBot="1" x14ac:dyDescent="0.35">
      <c r="A24" s="6" t="s">
        <v>31</v>
      </c>
      <c r="B24" s="17" t="s">
        <v>32</v>
      </c>
      <c r="C24" s="23">
        <v>102717.8</v>
      </c>
      <c r="D24" s="23">
        <v>93639.4</v>
      </c>
      <c r="E24" s="23">
        <v>100166.6</v>
      </c>
    </row>
    <row r="25" spans="1:6" ht="57" customHeight="1" thickBot="1" x14ac:dyDescent="0.35">
      <c r="A25" s="6" t="s">
        <v>33</v>
      </c>
      <c r="B25" s="17" t="s">
        <v>34</v>
      </c>
      <c r="C25" s="23">
        <v>19179.599999999999</v>
      </c>
      <c r="D25" s="23"/>
      <c r="E25" s="23"/>
    </row>
    <row r="26" spans="1:6" ht="36" customHeight="1" thickBot="1" x14ac:dyDescent="0.35">
      <c r="A26" s="6" t="s">
        <v>130</v>
      </c>
      <c r="B26" s="42" t="s">
        <v>131</v>
      </c>
      <c r="C26" s="23">
        <v>2575.1</v>
      </c>
      <c r="D26" s="23"/>
      <c r="E26" s="23"/>
    </row>
    <row r="27" spans="1:6" ht="43.5" customHeight="1" thickBot="1" x14ac:dyDescent="0.35">
      <c r="A27" s="6" t="s">
        <v>35</v>
      </c>
      <c r="B27" s="17" t="s">
        <v>36</v>
      </c>
      <c r="C27" s="23">
        <f>C28+C29+C30+C31+C32+C33+C35+C36+C37+C38+C39+C40+C41+C42+C43+C34</f>
        <v>113655.49999999999</v>
      </c>
      <c r="D27" s="23">
        <f t="shared" ref="D27:E27" si="4">D28+D29+D30+D31+D32+D33+D37+D38+D39+D40+D41</f>
        <v>40589.300000000003</v>
      </c>
      <c r="E27" s="23">
        <f t="shared" si="4"/>
        <v>25950.799999999996</v>
      </c>
    </row>
    <row r="28" spans="1:6" ht="109.2" customHeight="1" thickBot="1" x14ac:dyDescent="0.35">
      <c r="A28" s="28" t="s">
        <v>114</v>
      </c>
      <c r="B28" s="29" t="s">
        <v>115</v>
      </c>
      <c r="C28" s="30">
        <v>3137.5</v>
      </c>
      <c r="D28" s="27">
        <v>3137</v>
      </c>
      <c r="E28" s="27">
        <v>1500</v>
      </c>
    </row>
    <row r="29" spans="1:6" ht="78" customHeight="1" thickBot="1" x14ac:dyDescent="0.35">
      <c r="A29" s="31" t="s">
        <v>116</v>
      </c>
      <c r="B29" s="32" t="s">
        <v>117</v>
      </c>
      <c r="C29" s="33">
        <v>4511.6000000000004</v>
      </c>
      <c r="D29" s="27">
        <v>15650.5</v>
      </c>
      <c r="E29" s="27"/>
    </row>
    <row r="30" spans="1:6" ht="96.75" customHeight="1" thickBot="1" x14ac:dyDescent="0.35">
      <c r="A30" s="31" t="s">
        <v>120</v>
      </c>
      <c r="B30" s="32" t="s">
        <v>121</v>
      </c>
      <c r="C30" s="33">
        <v>8829.4</v>
      </c>
      <c r="D30" s="27">
        <v>8492.7000000000007</v>
      </c>
      <c r="E30" s="27">
        <v>8731.2999999999993</v>
      </c>
    </row>
    <row r="31" spans="1:6" ht="96.75" customHeight="1" thickBot="1" x14ac:dyDescent="0.35">
      <c r="A31" s="34" t="s">
        <v>122</v>
      </c>
      <c r="B31" s="35" t="s">
        <v>123</v>
      </c>
      <c r="C31" s="33">
        <v>193</v>
      </c>
      <c r="D31" s="27">
        <v>34</v>
      </c>
      <c r="E31" s="27"/>
    </row>
    <row r="32" spans="1:6" ht="50.25" customHeight="1" thickBot="1" x14ac:dyDescent="0.35">
      <c r="A32" s="34" t="s">
        <v>124</v>
      </c>
      <c r="B32" s="35" t="s">
        <v>125</v>
      </c>
      <c r="C32" s="33">
        <v>465.2</v>
      </c>
      <c r="D32" s="27"/>
      <c r="E32" s="27"/>
    </row>
    <row r="33" spans="1:5" ht="18.600000000000001" customHeight="1" thickBot="1" x14ac:dyDescent="0.35">
      <c r="A33" s="31" t="s">
        <v>118</v>
      </c>
      <c r="B33" s="32" t="s">
        <v>119</v>
      </c>
      <c r="C33" s="33">
        <v>124.2</v>
      </c>
      <c r="D33" s="36"/>
      <c r="E33" s="36"/>
    </row>
    <row r="34" spans="1:5" ht="66.75" customHeight="1" thickBot="1" x14ac:dyDescent="0.35">
      <c r="A34" s="31" t="s">
        <v>153</v>
      </c>
      <c r="B34" s="45" t="s">
        <v>154</v>
      </c>
      <c r="C34" s="30">
        <v>1325.2</v>
      </c>
      <c r="D34" s="36"/>
      <c r="E34" s="36"/>
    </row>
    <row r="35" spans="1:5" ht="65.25" customHeight="1" thickBot="1" x14ac:dyDescent="0.35">
      <c r="A35" s="31" t="s">
        <v>133</v>
      </c>
      <c r="B35" s="35" t="s">
        <v>132</v>
      </c>
      <c r="C35" s="33">
        <v>33538.1</v>
      </c>
      <c r="D35" s="36"/>
      <c r="E35" s="36"/>
    </row>
    <row r="36" spans="1:5" ht="36.75" customHeight="1" thickBot="1" x14ac:dyDescent="0.35">
      <c r="A36" s="34" t="s">
        <v>140</v>
      </c>
      <c r="B36" s="35" t="s">
        <v>139</v>
      </c>
      <c r="C36" s="33">
        <v>28352</v>
      </c>
      <c r="D36" s="36"/>
      <c r="E36" s="36"/>
    </row>
    <row r="37" spans="1:5" ht="75.75" customHeight="1" thickBot="1" x14ac:dyDescent="0.35">
      <c r="A37" s="37" t="s">
        <v>37</v>
      </c>
      <c r="B37" s="38" t="s">
        <v>38</v>
      </c>
      <c r="C37" s="33">
        <v>19739.099999999999</v>
      </c>
      <c r="D37" s="27"/>
      <c r="E37" s="27"/>
    </row>
    <row r="38" spans="1:5" ht="63" customHeight="1" thickBot="1" x14ac:dyDescent="0.35">
      <c r="A38" s="37" t="s">
        <v>39</v>
      </c>
      <c r="B38" s="38" t="s">
        <v>40</v>
      </c>
      <c r="C38" s="33">
        <v>4000</v>
      </c>
      <c r="D38" s="33"/>
      <c r="E38" s="33"/>
    </row>
    <row r="39" spans="1:5" ht="63" customHeight="1" thickBot="1" x14ac:dyDescent="0.35">
      <c r="A39" s="25" t="s">
        <v>106</v>
      </c>
      <c r="B39" s="39" t="s">
        <v>107</v>
      </c>
      <c r="C39" s="33">
        <v>3293.9</v>
      </c>
      <c r="D39" s="33">
        <v>3662.9</v>
      </c>
      <c r="E39" s="33">
        <v>3662.9</v>
      </c>
    </row>
    <row r="40" spans="1:5" ht="94.2" customHeight="1" thickBot="1" x14ac:dyDescent="0.35">
      <c r="A40" s="31" t="s">
        <v>110</v>
      </c>
      <c r="B40" s="32" t="s">
        <v>111</v>
      </c>
      <c r="C40" s="33">
        <v>4224.8999999999996</v>
      </c>
      <c r="D40" s="33">
        <v>8680.2000000000007</v>
      </c>
      <c r="E40" s="33">
        <v>11666</v>
      </c>
    </row>
    <row r="41" spans="1:5" ht="79.5" customHeight="1" thickBot="1" x14ac:dyDescent="0.35">
      <c r="A41" s="31" t="s">
        <v>112</v>
      </c>
      <c r="B41" s="32" t="s">
        <v>113</v>
      </c>
      <c r="C41" s="27">
        <v>73.400000000000006</v>
      </c>
      <c r="D41" s="27">
        <v>932</v>
      </c>
      <c r="E41" s="27">
        <v>390.6</v>
      </c>
    </row>
    <row r="42" spans="1:5" ht="65.25" customHeight="1" thickBot="1" x14ac:dyDescent="0.35">
      <c r="A42" s="31" t="s">
        <v>134</v>
      </c>
      <c r="B42" s="35" t="s">
        <v>152</v>
      </c>
      <c r="C42" s="33">
        <v>1848</v>
      </c>
      <c r="D42" s="33"/>
      <c r="E42" s="33"/>
    </row>
    <row r="43" spans="1:5" ht="145.5" hidden="1" customHeight="1" thickBot="1" x14ac:dyDescent="0.35">
      <c r="A43" s="31" t="s">
        <v>148</v>
      </c>
      <c r="B43" s="35" t="s">
        <v>149</v>
      </c>
      <c r="C43" s="33">
        <v>0</v>
      </c>
      <c r="D43" s="33"/>
      <c r="E43" s="33"/>
    </row>
    <row r="44" spans="1:5" ht="28.2" thickBot="1" x14ac:dyDescent="0.35">
      <c r="A44" s="19" t="s">
        <v>41</v>
      </c>
      <c r="B44" s="12" t="s">
        <v>42</v>
      </c>
      <c r="C44" s="20">
        <f>C45+C46+C47+C48+C49+C52+C55+C56+C59+C60+C64+C65+C66+C67</f>
        <v>247109.49999999997</v>
      </c>
      <c r="D44" s="20">
        <f t="shared" ref="D44:E44" si="5">D45+D46+D47+D48+D49+D52+D55+D56+D59+D60+D64+D65+D66+D67</f>
        <v>266042.90000000002</v>
      </c>
      <c r="E44" s="20">
        <f t="shared" si="5"/>
        <v>266206.90000000002</v>
      </c>
    </row>
    <row r="45" spans="1:5" ht="74.25" customHeight="1" thickBot="1" x14ac:dyDescent="0.35">
      <c r="A45" s="37" t="s">
        <v>43</v>
      </c>
      <c r="B45" s="38" t="s">
        <v>44</v>
      </c>
      <c r="C45" s="33">
        <v>184061.6</v>
      </c>
      <c r="D45" s="21">
        <v>199883.7</v>
      </c>
      <c r="E45" s="21">
        <v>199883.7</v>
      </c>
    </row>
    <row r="46" spans="1:5" ht="89.25" customHeight="1" thickBot="1" x14ac:dyDescent="0.35">
      <c r="A46" s="15" t="s">
        <v>45</v>
      </c>
      <c r="B46" s="16" t="s">
        <v>46</v>
      </c>
      <c r="C46" s="24">
        <v>356.6</v>
      </c>
      <c r="D46" s="24">
        <v>337</v>
      </c>
      <c r="E46" s="24">
        <v>337</v>
      </c>
    </row>
    <row r="47" spans="1:5" ht="60" customHeight="1" thickBot="1" x14ac:dyDescent="0.35">
      <c r="A47" s="13" t="s">
        <v>47</v>
      </c>
      <c r="B47" s="14" t="s">
        <v>95</v>
      </c>
      <c r="C47" s="21">
        <v>888.8</v>
      </c>
      <c r="D47" s="21">
        <v>907.7</v>
      </c>
      <c r="E47" s="21">
        <v>928.5</v>
      </c>
    </row>
    <row r="48" spans="1:5" ht="120" customHeight="1" thickBot="1" x14ac:dyDescent="0.35">
      <c r="A48" s="13" t="s">
        <v>48</v>
      </c>
      <c r="B48" s="14" t="s">
        <v>49</v>
      </c>
      <c r="C48" s="21">
        <v>356.6</v>
      </c>
      <c r="D48" s="21">
        <v>337</v>
      </c>
      <c r="E48" s="21">
        <v>337</v>
      </c>
    </row>
    <row r="49" spans="1:6" ht="127.5" customHeight="1" thickBot="1" x14ac:dyDescent="0.35">
      <c r="A49" s="6"/>
      <c r="B49" s="17" t="s">
        <v>92</v>
      </c>
      <c r="C49" s="22">
        <f>C50+C51</f>
        <v>871.1</v>
      </c>
      <c r="D49" s="22">
        <f t="shared" ref="D49:E49" si="6">D50+D51</f>
        <v>831.8</v>
      </c>
      <c r="E49" s="22">
        <f t="shared" si="6"/>
        <v>831.8</v>
      </c>
    </row>
    <row r="50" spans="1:6" ht="90.75" customHeight="1" thickBot="1" x14ac:dyDescent="0.35">
      <c r="A50" s="15" t="s">
        <v>50</v>
      </c>
      <c r="B50" s="18" t="s">
        <v>100</v>
      </c>
      <c r="C50" s="24">
        <v>713.1</v>
      </c>
      <c r="D50" s="24">
        <v>673.8</v>
      </c>
      <c r="E50" s="24">
        <v>673.8</v>
      </c>
    </row>
    <row r="51" spans="1:6" ht="78.75" customHeight="1" thickBot="1" x14ac:dyDescent="0.35">
      <c r="A51" s="13" t="s">
        <v>51</v>
      </c>
      <c r="B51" s="14" t="s">
        <v>99</v>
      </c>
      <c r="C51" s="21" t="s">
        <v>52</v>
      </c>
      <c r="D51" s="21">
        <v>158</v>
      </c>
      <c r="E51" s="21">
        <v>158</v>
      </c>
    </row>
    <row r="52" spans="1:6" ht="142.5" customHeight="1" thickBot="1" x14ac:dyDescent="0.35">
      <c r="A52" s="6"/>
      <c r="B52" s="17" t="s">
        <v>91</v>
      </c>
      <c r="C52" s="22">
        <f>C53+C54</f>
        <v>1582.3000000000002</v>
      </c>
      <c r="D52" s="22">
        <f t="shared" ref="D52:E52" si="7">D53+D54</f>
        <v>1922.9</v>
      </c>
      <c r="E52" s="22">
        <f t="shared" si="7"/>
        <v>1989.5</v>
      </c>
    </row>
    <row r="53" spans="1:6" ht="44.25" customHeight="1" thickBot="1" x14ac:dyDescent="0.35">
      <c r="A53" s="15" t="s">
        <v>53</v>
      </c>
      <c r="B53" s="16" t="s">
        <v>54</v>
      </c>
      <c r="C53" s="24">
        <v>356.6</v>
      </c>
      <c r="D53" s="24">
        <v>337</v>
      </c>
      <c r="E53" s="24">
        <v>337</v>
      </c>
    </row>
    <row r="54" spans="1:6" ht="44.25" customHeight="1" thickBot="1" x14ac:dyDescent="0.35">
      <c r="A54" s="37" t="s">
        <v>55</v>
      </c>
      <c r="B54" s="38" t="s">
        <v>56</v>
      </c>
      <c r="C54" s="33">
        <v>1225.7</v>
      </c>
      <c r="D54" s="21">
        <v>1585.9</v>
      </c>
      <c r="E54" s="21">
        <v>1652.5</v>
      </c>
    </row>
    <row r="55" spans="1:6" ht="118.5" customHeight="1" thickBot="1" x14ac:dyDescent="0.35">
      <c r="A55" s="15" t="s">
        <v>57</v>
      </c>
      <c r="B55" s="16" t="s">
        <v>58</v>
      </c>
      <c r="C55" s="24">
        <v>356.6</v>
      </c>
      <c r="D55" s="24">
        <v>337</v>
      </c>
      <c r="E55" s="24">
        <v>337</v>
      </c>
    </row>
    <row r="56" spans="1:6" ht="169.5" customHeight="1" thickBot="1" x14ac:dyDescent="0.35">
      <c r="A56" s="6"/>
      <c r="B56" s="17" t="s">
        <v>97</v>
      </c>
      <c r="C56" s="22">
        <f>C57+C58</f>
        <v>3216.8999999999996</v>
      </c>
      <c r="D56" s="22">
        <f t="shared" ref="D56:E56" si="8">D57+D58</f>
        <v>3279.1</v>
      </c>
      <c r="E56" s="22">
        <f t="shared" si="8"/>
        <v>3279.1</v>
      </c>
    </row>
    <row r="57" spans="1:6" ht="103.2" customHeight="1" thickBot="1" x14ac:dyDescent="0.35">
      <c r="A57" s="15" t="s">
        <v>59</v>
      </c>
      <c r="B57" s="16" t="s">
        <v>98</v>
      </c>
      <c r="C57" s="24" t="s">
        <v>60</v>
      </c>
      <c r="D57" s="24">
        <v>144.19999999999999</v>
      </c>
      <c r="E57" s="24">
        <v>144.19999999999999</v>
      </c>
    </row>
    <row r="58" spans="1:6" ht="57.6" customHeight="1" thickBot="1" x14ac:dyDescent="0.35">
      <c r="A58" s="37" t="s">
        <v>61</v>
      </c>
      <c r="B58" s="38" t="s">
        <v>96</v>
      </c>
      <c r="C58" s="33">
        <v>3072.7</v>
      </c>
      <c r="D58" s="33">
        <v>3134.9</v>
      </c>
      <c r="E58" s="33">
        <v>3134.9</v>
      </c>
    </row>
    <row r="59" spans="1:6" ht="71.400000000000006" customHeight="1" thickBot="1" x14ac:dyDescent="0.35">
      <c r="A59" s="25" t="s">
        <v>62</v>
      </c>
      <c r="B59" s="46" t="s">
        <v>63</v>
      </c>
      <c r="C59" s="27">
        <v>159</v>
      </c>
      <c r="D59" s="27">
        <v>0</v>
      </c>
      <c r="E59" s="27">
        <v>0</v>
      </c>
    </row>
    <row r="60" spans="1:6" ht="267.75" customHeight="1" thickBot="1" x14ac:dyDescent="0.35">
      <c r="A60" s="47"/>
      <c r="B60" s="48" t="s">
        <v>101</v>
      </c>
      <c r="C60" s="49">
        <f>C61+C62+C63</f>
        <v>3672.8</v>
      </c>
      <c r="D60" s="49">
        <f t="shared" ref="D60:F60" si="9">D61+D62+D63</f>
        <v>5031</v>
      </c>
      <c r="E60" s="49">
        <f t="shared" si="9"/>
        <v>5031</v>
      </c>
      <c r="F60" s="5">
        <f t="shared" si="9"/>
        <v>0</v>
      </c>
    </row>
    <row r="61" spans="1:6" ht="90.75" customHeight="1" thickBot="1" x14ac:dyDescent="0.35">
      <c r="A61" s="25" t="s">
        <v>64</v>
      </c>
      <c r="B61" s="46" t="s">
        <v>102</v>
      </c>
      <c r="C61" s="27">
        <v>2817.5</v>
      </c>
      <c r="D61" s="27">
        <v>3694.1</v>
      </c>
      <c r="E61" s="27">
        <v>3694.1</v>
      </c>
    </row>
    <row r="62" spans="1:6" ht="87" customHeight="1" thickBot="1" x14ac:dyDescent="0.35">
      <c r="A62" s="25" t="s">
        <v>65</v>
      </c>
      <c r="B62" s="46" t="s">
        <v>103</v>
      </c>
      <c r="C62" s="27">
        <v>687.4</v>
      </c>
      <c r="D62" s="27">
        <v>1169</v>
      </c>
      <c r="E62" s="27">
        <v>1169</v>
      </c>
    </row>
    <row r="63" spans="1:6" ht="193.5" customHeight="1" thickBot="1" x14ac:dyDescent="0.35">
      <c r="A63" s="25" t="s">
        <v>66</v>
      </c>
      <c r="B63" s="46" t="s">
        <v>104</v>
      </c>
      <c r="C63" s="27">
        <v>167.9</v>
      </c>
      <c r="D63" s="27">
        <v>167.9</v>
      </c>
      <c r="E63" s="27">
        <v>167.9</v>
      </c>
    </row>
    <row r="64" spans="1:6" ht="70.2" customHeight="1" thickBot="1" x14ac:dyDescent="0.35">
      <c r="A64" s="37" t="s">
        <v>67</v>
      </c>
      <c r="B64" s="38" t="s">
        <v>68</v>
      </c>
      <c r="C64" s="33">
        <v>38671.599999999999</v>
      </c>
      <c r="D64" s="33">
        <v>39895.199999999997</v>
      </c>
      <c r="E64" s="33">
        <v>39895.199999999997</v>
      </c>
    </row>
    <row r="65" spans="1:5" ht="90.6" customHeight="1" thickBot="1" x14ac:dyDescent="0.35">
      <c r="A65" s="37" t="s">
        <v>69</v>
      </c>
      <c r="B65" s="38" t="s">
        <v>70</v>
      </c>
      <c r="C65" s="33">
        <v>158</v>
      </c>
      <c r="D65" s="33">
        <v>118.5</v>
      </c>
      <c r="E65" s="33">
        <v>197.6</v>
      </c>
    </row>
    <row r="66" spans="1:5" ht="75.75" customHeight="1" thickBot="1" x14ac:dyDescent="0.35">
      <c r="A66" s="25" t="s">
        <v>141</v>
      </c>
      <c r="B66" s="50" t="s">
        <v>142</v>
      </c>
      <c r="C66" s="33">
        <v>8.8000000000000007</v>
      </c>
      <c r="D66" s="33">
        <v>3.5</v>
      </c>
      <c r="E66" s="33">
        <v>1</v>
      </c>
    </row>
    <row r="67" spans="1:5" ht="75.75" customHeight="1" thickBot="1" x14ac:dyDescent="0.35">
      <c r="A67" s="25" t="s">
        <v>108</v>
      </c>
      <c r="B67" s="26" t="s">
        <v>109</v>
      </c>
      <c r="C67" s="27">
        <v>12748.8</v>
      </c>
      <c r="D67" s="27">
        <v>13158.5</v>
      </c>
      <c r="E67" s="27">
        <v>13158.5</v>
      </c>
    </row>
    <row r="68" spans="1:5" ht="47.25" customHeight="1" thickBot="1" x14ac:dyDescent="0.35">
      <c r="A68" s="51" t="s">
        <v>71</v>
      </c>
      <c r="B68" s="52" t="s">
        <v>94</v>
      </c>
      <c r="C68" s="53">
        <f>C69+C70+C71+C72+C73+C74+C76+C77+C78+C79+C80+C81+C75</f>
        <v>15557.2</v>
      </c>
      <c r="D68" s="53">
        <f t="shared" ref="D68" si="10">D69+D70+D71+D72+D73+D74+D76+D77+D78+D79+D80</f>
        <v>2772.7000000000003</v>
      </c>
      <c r="E68" s="53">
        <f>E69+E70+E71+E72+E73+E74+E76+E77+E78+E79+E80</f>
        <v>7272.7000000000007</v>
      </c>
    </row>
    <row r="69" spans="1:5" ht="42" customHeight="1" thickBot="1" x14ac:dyDescent="0.35">
      <c r="A69" s="25" t="s">
        <v>72</v>
      </c>
      <c r="B69" s="46" t="s">
        <v>73</v>
      </c>
      <c r="C69" s="27">
        <v>792</v>
      </c>
      <c r="D69" s="27">
        <v>792</v>
      </c>
      <c r="E69" s="27">
        <v>792</v>
      </c>
    </row>
    <row r="70" spans="1:5" ht="89.4" customHeight="1" thickBot="1" x14ac:dyDescent="0.35">
      <c r="A70" s="37" t="s">
        <v>74</v>
      </c>
      <c r="B70" s="38" t="s">
        <v>75</v>
      </c>
      <c r="C70" s="33">
        <v>22.3</v>
      </c>
      <c r="D70" s="33">
        <v>22.3</v>
      </c>
      <c r="E70" s="33">
        <v>22.3</v>
      </c>
    </row>
    <row r="71" spans="1:5" ht="72.75" customHeight="1" thickBot="1" x14ac:dyDescent="0.35">
      <c r="A71" s="25" t="s">
        <v>76</v>
      </c>
      <c r="B71" s="46" t="s">
        <v>77</v>
      </c>
      <c r="C71" s="27">
        <v>594.9</v>
      </c>
      <c r="D71" s="27">
        <v>500</v>
      </c>
      <c r="E71" s="27">
        <v>500</v>
      </c>
    </row>
    <row r="72" spans="1:5" ht="43.5" customHeight="1" thickBot="1" x14ac:dyDescent="0.35">
      <c r="A72" s="37" t="s">
        <v>78</v>
      </c>
      <c r="B72" s="38" t="s">
        <v>79</v>
      </c>
      <c r="C72" s="33">
        <v>478.7</v>
      </c>
      <c r="D72" s="33">
        <v>600</v>
      </c>
      <c r="E72" s="33">
        <v>600</v>
      </c>
    </row>
    <row r="73" spans="1:5" ht="55.8" thickBot="1" x14ac:dyDescent="0.35">
      <c r="A73" s="37" t="s">
        <v>80</v>
      </c>
      <c r="B73" s="38" t="s">
        <v>81</v>
      </c>
      <c r="C73" s="33">
        <v>52.4</v>
      </c>
      <c r="D73" s="33">
        <v>100</v>
      </c>
      <c r="E73" s="33">
        <v>100</v>
      </c>
    </row>
    <row r="74" spans="1:5" ht="60.75" customHeight="1" thickBot="1" x14ac:dyDescent="0.35">
      <c r="A74" s="37" t="s">
        <v>82</v>
      </c>
      <c r="B74" s="38" t="s">
        <v>83</v>
      </c>
      <c r="C74" s="33">
        <v>0</v>
      </c>
      <c r="D74" s="33">
        <v>300</v>
      </c>
      <c r="E74" s="33">
        <v>300</v>
      </c>
    </row>
    <row r="75" spans="1:5" ht="60.75" customHeight="1" thickBot="1" x14ac:dyDescent="0.35">
      <c r="A75" s="37" t="s">
        <v>156</v>
      </c>
      <c r="B75" s="54" t="s">
        <v>155</v>
      </c>
      <c r="C75" s="33">
        <v>929.5</v>
      </c>
      <c r="D75" s="33"/>
      <c r="E75" s="33"/>
    </row>
    <row r="76" spans="1:5" ht="60.75" customHeight="1" thickBot="1" x14ac:dyDescent="0.35">
      <c r="A76" s="25" t="s">
        <v>143</v>
      </c>
      <c r="B76" s="26" t="s">
        <v>144</v>
      </c>
      <c r="C76" s="33">
        <v>5296</v>
      </c>
      <c r="D76" s="33"/>
      <c r="E76" s="33"/>
    </row>
    <row r="77" spans="1:5" ht="89.25" customHeight="1" thickBot="1" x14ac:dyDescent="0.35">
      <c r="A77" s="37" t="s">
        <v>84</v>
      </c>
      <c r="B77" s="38" t="s">
        <v>85</v>
      </c>
      <c r="C77" s="33">
        <v>1214.4000000000001</v>
      </c>
      <c r="D77" s="33">
        <v>458.4</v>
      </c>
      <c r="E77" s="33">
        <v>458.4</v>
      </c>
    </row>
    <row r="78" spans="1:5" ht="82.2" customHeight="1" thickBot="1" x14ac:dyDescent="0.35">
      <c r="A78" s="37" t="s">
        <v>128</v>
      </c>
      <c r="B78" s="38" t="s">
        <v>86</v>
      </c>
      <c r="C78" s="33"/>
      <c r="D78" s="33"/>
      <c r="E78" s="33">
        <v>4500</v>
      </c>
    </row>
    <row r="79" spans="1:5" ht="78" customHeight="1" thickBot="1" x14ac:dyDescent="0.35">
      <c r="A79" s="37" t="s">
        <v>127</v>
      </c>
      <c r="B79" s="38" t="s">
        <v>105</v>
      </c>
      <c r="C79" s="33">
        <v>3277</v>
      </c>
      <c r="D79" s="33"/>
      <c r="E79" s="33"/>
    </row>
    <row r="80" spans="1:5" ht="84.6" customHeight="1" thickBot="1" x14ac:dyDescent="0.35">
      <c r="A80" s="37" t="s">
        <v>126</v>
      </c>
      <c r="B80" s="38" t="s">
        <v>129</v>
      </c>
      <c r="C80" s="55">
        <v>2000</v>
      </c>
      <c r="D80" s="33"/>
      <c r="E80" s="33"/>
    </row>
    <row r="81" spans="1:5" ht="117" customHeight="1" thickBot="1" x14ac:dyDescent="0.35">
      <c r="A81" s="37" t="s">
        <v>150</v>
      </c>
      <c r="B81" s="54" t="s">
        <v>151</v>
      </c>
      <c r="C81" s="30">
        <v>900</v>
      </c>
      <c r="D81" s="33"/>
      <c r="E81" s="33"/>
    </row>
    <row r="82" spans="1:5" ht="78.599999999999994" customHeight="1" thickBot="1" x14ac:dyDescent="0.35">
      <c r="A82" s="56" t="s">
        <v>147</v>
      </c>
      <c r="B82" s="57" t="s">
        <v>136</v>
      </c>
      <c r="C82" s="58">
        <v>-20.6</v>
      </c>
      <c r="D82" s="33"/>
      <c r="E82" s="33"/>
    </row>
    <row r="83" spans="1:5" ht="81.75" customHeight="1" thickBot="1" x14ac:dyDescent="0.35">
      <c r="A83" s="56" t="s">
        <v>135</v>
      </c>
      <c r="B83" s="57" t="s">
        <v>136</v>
      </c>
      <c r="C83" s="58">
        <v>-0.5</v>
      </c>
      <c r="D83" s="58"/>
      <c r="E83" s="33"/>
    </row>
    <row r="84" spans="1:5" ht="15" thickBot="1" x14ac:dyDescent="0.35">
      <c r="A84" s="59"/>
      <c r="B84" s="60" t="s">
        <v>87</v>
      </c>
      <c r="C84" s="58">
        <f>C7+C22</f>
        <v>588944.20000000007</v>
      </c>
      <c r="D84" s="58">
        <f>D7+D22</f>
        <v>456149.60000000003</v>
      </c>
      <c r="E84" s="58">
        <f>E7+E22</f>
        <v>454424.90000000008</v>
      </c>
    </row>
  </sheetData>
  <mergeCells count="7">
    <mergeCell ref="C1:F1"/>
    <mergeCell ref="A2:F3"/>
    <mergeCell ref="A16:A17"/>
    <mergeCell ref="B16:B17"/>
    <mergeCell ref="C16:C17"/>
    <mergeCell ref="D16:D17"/>
    <mergeCell ref="E16:E17"/>
  </mergeCells>
  <pageMargins left="0.17" right="0.19685039370078741" top="0.31" bottom="0.17" header="0.17" footer="0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2022-12-29T05:57:58Z</dcterms:modified>
</cp:coreProperties>
</file>